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2" windowWidth="17160" windowHeight="7992"/>
  </bookViews>
  <sheets>
    <sheet name="Ohm to Volt" sheetId="2" r:id="rId1"/>
    <sheet name="Interpolation" sheetId="1" r:id="rId2"/>
  </sheets>
  <definedNames>
    <definedName name="XLER">Interpolation!$A$9:$A$60</definedName>
    <definedName name="XY">Interpolation!$A$9:$B$60</definedName>
    <definedName name="YLER">Interpolation!$B$9:$B$60</definedName>
  </definedNames>
  <calcPr calcId="125725"/>
</workbook>
</file>

<file path=xl/calcChain.xml><?xml version="1.0" encoding="utf-8"?>
<calcChain xmlns="http://schemas.openxmlformats.org/spreadsheetml/2006/main">
  <c r="A43" i="2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E9" i="1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D67"/>
  <c r="D68"/>
  <c r="D69"/>
  <c r="D70"/>
  <c r="D71"/>
  <c r="D72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9" l="1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F6" s="1"/>
  <c r="D47"/>
</calcChain>
</file>

<file path=xl/sharedStrings.xml><?xml version="1.0" encoding="utf-8"?>
<sst xmlns="http://schemas.openxmlformats.org/spreadsheetml/2006/main" count="14" uniqueCount="13">
  <si>
    <t>Y</t>
  </si>
  <si>
    <t>X</t>
  </si>
  <si>
    <t>VOLT</t>
  </si>
  <si>
    <t>TEMP</t>
  </si>
  <si>
    <t>OHM</t>
  </si>
  <si>
    <t>ENTER PULL-UP</t>
  </si>
  <si>
    <t>RESISTOR VALUE</t>
  </si>
  <si>
    <t>ENTER SENSOR MANUFACTURER RESISTANCE(ohm) VS. TEMPERATURE TO CALC VOLTAGE</t>
  </si>
  <si>
    <t>New X</t>
  </si>
  <si>
    <t>Interpolated Y</t>
  </si>
  <si>
    <t>VOLTS</t>
  </si>
  <si>
    <t>POWER SUPPLY</t>
  </si>
  <si>
    <t>ENTER  SENSOR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</si>
</sst>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9">
    <font>
      <sz val="10"/>
      <name val="Arial"/>
    </font>
    <font>
      <sz val="11"/>
      <name val="Arial"/>
      <family val="2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b/>
      <sz val="10"/>
      <color theme="0" tint="-4.9989318521683403E-2"/>
      <name val="Arial"/>
      <family val="2"/>
      <charset val="162"/>
    </font>
    <font>
      <b/>
      <sz val="12"/>
      <name val="Arial"/>
      <family val="2"/>
      <charset val="162"/>
    </font>
    <font>
      <b/>
      <sz val="10"/>
      <color theme="0"/>
      <name val="Arial"/>
      <family val="2"/>
      <charset val="162"/>
    </font>
    <font>
      <sz val="10"/>
      <color theme="0"/>
      <name val="Arial"/>
      <family val="2"/>
      <charset val="162"/>
    </font>
    <font>
      <b/>
      <sz val="10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0" fontId="1" fillId="0" borderId="0" xfId="0" applyFont="1"/>
    <xf numFmtId="2" fontId="1" fillId="0" borderId="0" xfId="0" applyNumberFormat="1" applyFont="1" applyAlignment="1">
      <alignment wrapText="1"/>
    </xf>
    <xf numFmtId="0" fontId="1" fillId="3" borderId="3" xfId="0" applyFont="1" applyFill="1" applyBorder="1"/>
    <xf numFmtId="0" fontId="2" fillId="0" borderId="0" xfId="0" applyFont="1"/>
    <xf numFmtId="1" fontId="0" fillId="0" borderId="0" xfId="0" applyNumberFormat="1"/>
    <xf numFmtId="164" fontId="1" fillId="0" borderId="0" xfId="0" applyNumberFormat="1" applyFont="1"/>
    <xf numFmtId="164" fontId="1" fillId="3" borderId="3" xfId="0" applyNumberFormat="1" applyFont="1" applyFill="1" applyBorder="1"/>
    <xf numFmtId="164" fontId="1" fillId="2" borderId="1" xfId="0" applyNumberFormat="1" applyFont="1" applyFill="1" applyBorder="1"/>
    <xf numFmtId="164" fontId="0" fillId="0" borderId="0" xfId="0" applyNumberFormat="1"/>
    <xf numFmtId="2" fontId="1" fillId="4" borderId="2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/>
    <xf numFmtId="0" fontId="0" fillId="4" borderId="0" xfId="0" applyFill="1"/>
    <xf numFmtId="2" fontId="1" fillId="5" borderId="2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/>
    <xf numFmtId="0" fontId="0" fillId="5" borderId="0" xfId="0" applyFill="1"/>
    <xf numFmtId="165" fontId="3" fillId="0" borderId="0" xfId="0" applyNumberFormat="1" applyFont="1"/>
    <xf numFmtId="1" fontId="3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/>
    <xf numFmtId="165" fontId="0" fillId="0" borderId="0" xfId="0" applyNumberFormat="1"/>
    <xf numFmtId="1" fontId="0" fillId="0" borderId="0" xfId="0" applyNumberFormat="1" applyAlignment="1">
      <alignment horizontal="left"/>
    </xf>
    <xf numFmtId="164" fontId="2" fillId="0" borderId="0" xfId="0" applyNumberFormat="1" applyFont="1"/>
    <xf numFmtId="1" fontId="2" fillId="0" borderId="0" xfId="0" applyNumberFormat="1" applyFont="1"/>
    <xf numFmtId="0" fontId="2" fillId="0" borderId="0" xfId="1"/>
    <xf numFmtId="165" fontId="2" fillId="0" borderId="0" xfId="1" applyNumberFormat="1"/>
    <xf numFmtId="164" fontId="2" fillId="0" borderId="0" xfId="1" applyNumberFormat="1"/>
    <xf numFmtId="1" fontId="2" fillId="0" borderId="0" xfId="1" applyNumberFormat="1"/>
    <xf numFmtId="165" fontId="3" fillId="0" borderId="0" xfId="1" applyNumberFormat="1" applyFont="1"/>
    <xf numFmtId="1" fontId="2" fillId="5" borderId="0" xfId="1" applyNumberFormat="1" applyFill="1"/>
    <xf numFmtId="1" fontId="2" fillId="6" borderId="0" xfId="1" applyNumberFormat="1" applyFill="1"/>
    <xf numFmtId="165" fontId="2" fillId="9" borderId="0" xfId="1" applyNumberFormat="1" applyFill="1"/>
    <xf numFmtId="165" fontId="4" fillId="8" borderId="0" xfId="1" applyNumberFormat="1" applyFont="1" applyFill="1" applyAlignment="1">
      <alignment horizontal="center" vertical="center"/>
    </xf>
    <xf numFmtId="1" fontId="4" fillId="8" borderId="0" xfId="1" applyNumberFormat="1" applyFont="1" applyFill="1" applyAlignment="1">
      <alignment horizontal="center" vertical="center"/>
    </xf>
    <xf numFmtId="164" fontId="4" fillId="8" borderId="0" xfId="1" applyNumberFormat="1" applyFont="1" applyFill="1" applyAlignment="1">
      <alignment horizontal="center" vertical="center"/>
    </xf>
    <xf numFmtId="165" fontId="4" fillId="7" borderId="0" xfId="1" applyNumberFormat="1" applyFont="1" applyFill="1"/>
    <xf numFmtId="1" fontId="4" fillId="7" borderId="0" xfId="1" applyNumberFormat="1" applyFont="1" applyFill="1"/>
    <xf numFmtId="164" fontId="2" fillId="0" borderId="0" xfId="1" applyNumberFormat="1" applyFill="1" applyBorder="1"/>
    <xf numFmtId="2" fontId="2" fillId="0" borderId="0" xfId="1" applyNumberFormat="1"/>
    <xf numFmtId="165" fontId="1" fillId="5" borderId="1" xfId="0" applyNumberFormat="1" applyFont="1" applyFill="1" applyBorder="1"/>
    <xf numFmtId="0" fontId="2" fillId="4" borderId="0" xfId="0" applyFont="1" applyFill="1"/>
    <xf numFmtId="0" fontId="7" fillId="10" borderId="0" xfId="1" applyFont="1" applyFill="1"/>
    <xf numFmtId="1" fontId="7" fillId="10" borderId="0" xfId="1" applyNumberFormat="1" applyFont="1" applyFill="1"/>
    <xf numFmtId="164" fontId="7" fillId="10" borderId="0" xfId="1" applyNumberFormat="1" applyFont="1" applyFill="1"/>
    <xf numFmtId="165" fontId="7" fillId="10" borderId="0" xfId="1" applyNumberFormat="1" applyFont="1" applyFill="1"/>
    <xf numFmtId="0" fontId="6" fillId="10" borderId="0" xfId="1" applyFont="1" applyFill="1" applyAlignment="1">
      <alignment vertical="center"/>
    </xf>
    <xf numFmtId="164" fontId="1" fillId="2" borderId="4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5" fontId="6" fillId="10" borderId="0" xfId="1" applyNumberFormat="1" applyFont="1" applyFill="1"/>
    <xf numFmtId="165" fontId="8" fillId="0" borderId="0" xfId="1" applyNumberFormat="1" applyFont="1"/>
    <xf numFmtId="1" fontId="5" fillId="11" borderId="0" xfId="1" applyNumberFormat="1" applyFont="1" applyFill="1" applyBorder="1"/>
    <xf numFmtId="164" fontId="8" fillId="11" borderId="0" xfId="1" applyNumberFormat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title>
      <c:layout>
        <c:manualLayout>
          <c:xMode val="edge"/>
          <c:yMode val="edge"/>
          <c:x val="0.47651024326657171"/>
          <c:y val="2.7607361963190205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450" b="0" i="0" u="none" strike="noStrike" baseline="0">
              <a:solidFill>
                <a:srgbClr val="000000"/>
              </a:solidFill>
              <a:latin typeface="Arial Tur"/>
              <a:ea typeface="Arial Tur"/>
              <a:cs typeface="Arial Tur"/>
            </a:defRPr>
          </a:pPr>
          <a:endParaRPr lang="tr-TR"/>
        </a:p>
      </c:txPr>
    </c:title>
    <c:plotArea>
      <c:layout>
        <c:manualLayout>
          <c:layoutTarget val="inner"/>
          <c:xMode val="edge"/>
          <c:yMode val="edge"/>
          <c:x val="7.6564028729747283E-2"/>
          <c:y val="0.15124568300788477"/>
          <c:w val="0.83006611635055261"/>
          <c:h val="0.71708247355502963"/>
        </c:manualLayout>
      </c:layout>
      <c:lineChart>
        <c:grouping val="standard"/>
        <c:ser>
          <c:idx val="0"/>
          <c:order val="0"/>
          <c:tx>
            <c:strRef>
              <c:f>'Ohm to Volt'!$A$4</c:f>
              <c:strCache>
                <c:ptCount val="1"/>
                <c:pt idx="0">
                  <c:v>VOLT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'Ohm to Volt'!$B$5:$B$43</c:f>
              <c:numCache>
                <c:formatCode>0</c:formatCode>
                <c:ptCount val="39"/>
                <c:pt idx="0">
                  <c:v>-40</c:v>
                </c:pt>
                <c:pt idx="1">
                  <c:v>-35</c:v>
                </c:pt>
                <c:pt idx="2">
                  <c:v>-30</c:v>
                </c:pt>
                <c:pt idx="3">
                  <c:v>-25</c:v>
                </c:pt>
                <c:pt idx="4">
                  <c:v>-20</c:v>
                </c:pt>
                <c:pt idx="5">
                  <c:v>-15</c:v>
                </c:pt>
                <c:pt idx="6">
                  <c:v>-10</c:v>
                </c:pt>
                <c:pt idx="7">
                  <c:v>-5</c:v>
                </c:pt>
                <c:pt idx="8">
                  <c:v>0</c:v>
                </c:pt>
                <c:pt idx="9">
                  <c:v>5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  <c:pt idx="15">
                  <c:v>35</c:v>
                </c:pt>
                <c:pt idx="16">
                  <c:v>40</c:v>
                </c:pt>
                <c:pt idx="17">
                  <c:v>45</c:v>
                </c:pt>
                <c:pt idx="18">
                  <c:v>50</c:v>
                </c:pt>
                <c:pt idx="19">
                  <c:v>55</c:v>
                </c:pt>
                <c:pt idx="20">
                  <c:v>60</c:v>
                </c:pt>
                <c:pt idx="21">
                  <c:v>65</c:v>
                </c:pt>
                <c:pt idx="22">
                  <c:v>70</c:v>
                </c:pt>
                <c:pt idx="23">
                  <c:v>75</c:v>
                </c:pt>
                <c:pt idx="24">
                  <c:v>80</c:v>
                </c:pt>
                <c:pt idx="25">
                  <c:v>85</c:v>
                </c:pt>
                <c:pt idx="26">
                  <c:v>90</c:v>
                </c:pt>
                <c:pt idx="27">
                  <c:v>95</c:v>
                </c:pt>
                <c:pt idx="28">
                  <c:v>100</c:v>
                </c:pt>
                <c:pt idx="29">
                  <c:v>105</c:v>
                </c:pt>
                <c:pt idx="30">
                  <c:v>110</c:v>
                </c:pt>
                <c:pt idx="31">
                  <c:v>115</c:v>
                </c:pt>
                <c:pt idx="32">
                  <c:v>120</c:v>
                </c:pt>
                <c:pt idx="33">
                  <c:v>125</c:v>
                </c:pt>
                <c:pt idx="34">
                  <c:v>130</c:v>
                </c:pt>
                <c:pt idx="35">
                  <c:v>135</c:v>
                </c:pt>
                <c:pt idx="36">
                  <c:v>140</c:v>
                </c:pt>
                <c:pt idx="37">
                  <c:v>145</c:v>
                </c:pt>
                <c:pt idx="38">
                  <c:v>150</c:v>
                </c:pt>
              </c:numCache>
            </c:numRef>
          </c:cat>
          <c:val>
            <c:numRef>
              <c:f>'Ohm to Volt'!$A$5:$A$43</c:f>
              <c:numCache>
                <c:formatCode>0.000</c:formatCode>
                <c:ptCount val="39"/>
                <c:pt idx="0">
                  <c:v>4.8534096905967203</c:v>
                </c:pt>
                <c:pt idx="1">
                  <c:v>4.7982026583436479</c:v>
                </c:pt>
                <c:pt idx="2">
                  <c:v>4.7262324104323703</c:v>
                </c:pt>
                <c:pt idx="3">
                  <c:v>4.6340927940674241</c:v>
                </c:pt>
                <c:pt idx="4">
                  <c:v>4.5183972259680214</c:v>
                </c:pt>
                <c:pt idx="5">
                  <c:v>4.3761437364831144</c:v>
                </c:pt>
                <c:pt idx="6">
                  <c:v>4.2052137974884758</c:v>
                </c:pt>
                <c:pt idx="7">
                  <c:v>4.0048430969282824</c:v>
                </c:pt>
                <c:pt idx="8">
                  <c:v>3.7761096605744129</c:v>
                </c:pt>
                <c:pt idx="9">
                  <c:v>3.522604156406973</c:v>
                </c:pt>
                <c:pt idx="10">
                  <c:v>3.2501166588894077</c:v>
                </c:pt>
                <c:pt idx="11">
                  <c:v>2.9655499796554996</c:v>
                </c:pt>
                <c:pt idx="12">
                  <c:v>2.6769397553043213</c:v>
                </c:pt>
                <c:pt idx="13">
                  <c:v>2.3922114047287897</c:v>
                </c:pt>
                <c:pt idx="14">
                  <c:v>2.1181556195965419</c:v>
                </c:pt>
                <c:pt idx="15">
                  <c:v>1.8606111343658436</c:v>
                </c:pt>
                <c:pt idx="16">
                  <c:v>1.6239027683997298</c:v>
                </c:pt>
                <c:pt idx="17">
                  <c:v>1.4089059133349293</c:v>
                </c:pt>
                <c:pt idx="18">
                  <c:v>1.2168978562421187</c:v>
                </c:pt>
                <c:pt idx="19">
                  <c:v>1.048472075869336</c:v>
                </c:pt>
                <c:pt idx="20">
                  <c:v>0.90163934426229508</c:v>
                </c:pt>
                <c:pt idx="21">
                  <c:v>0.7758377921712194</c:v>
                </c:pt>
                <c:pt idx="22">
                  <c:v>0.66724436741767768</c:v>
                </c:pt>
                <c:pt idx="23">
                  <c:v>0.57391560932428454</c:v>
                </c:pt>
                <c:pt idx="24">
                  <c:v>0.4941423851006308</c:v>
                </c:pt>
                <c:pt idx="25">
                  <c:v>0.42543458371454712</c:v>
                </c:pt>
                <c:pt idx="26">
                  <c:v>0.36765387109724834</c:v>
                </c:pt>
                <c:pt idx="27">
                  <c:v>0.3182059365148725</c:v>
                </c:pt>
                <c:pt idx="28">
                  <c:v>0.27603690989827734</c:v>
                </c:pt>
                <c:pt idx="29">
                  <c:v>0.24005965791895406</c:v>
                </c:pt>
                <c:pt idx="30">
                  <c:v>0.20919833918875758</c:v>
                </c:pt>
                <c:pt idx="31">
                  <c:v>0.18288962394424998</c:v>
                </c:pt>
                <c:pt idx="32">
                  <c:v>0.16035361682906368</c:v>
                </c:pt>
                <c:pt idx="33">
                  <c:v>0.14091350826044705</c:v>
                </c:pt>
                <c:pt idx="34">
                  <c:v>0.12417110908854506</c:v>
                </c:pt>
                <c:pt idx="35">
                  <c:v>0.10970560427737749</c:v>
                </c:pt>
                <c:pt idx="36">
                  <c:v>9.7077858403608538E-2</c:v>
                </c:pt>
                <c:pt idx="37">
                  <c:v>8.6156063683417425E-2</c:v>
                </c:pt>
                <c:pt idx="38">
                  <c:v>7.6640299340269807E-2</c:v>
                </c:pt>
              </c:numCache>
            </c:numRef>
          </c:val>
        </c:ser>
        <c:marker val="1"/>
        <c:axId val="78141312"/>
        <c:axId val="78142848"/>
      </c:lineChart>
      <c:catAx>
        <c:axId val="78141312"/>
        <c:scaling>
          <c:orientation val="minMax"/>
        </c:scaling>
        <c:axPos val="b"/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450" b="0" i="0" u="none" strike="noStrike" baseline="0">
                <a:solidFill>
                  <a:srgbClr val="000000"/>
                </a:solidFill>
                <a:latin typeface="Arial Tur"/>
                <a:ea typeface="Arial Tur"/>
                <a:cs typeface="Arial Tur"/>
              </a:defRPr>
            </a:pPr>
            <a:endParaRPr lang="tr-TR"/>
          </a:p>
        </c:txPr>
        <c:crossAx val="78142848"/>
        <c:crosses val="autoZero"/>
        <c:auto val="1"/>
        <c:lblAlgn val="ctr"/>
        <c:lblOffset val="100"/>
        <c:tickLblSkip val="2"/>
        <c:tickMarkSkip val="1"/>
      </c:catAx>
      <c:valAx>
        <c:axId val="781428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50" b="0" i="0" u="none" strike="noStrike" baseline="0">
                <a:solidFill>
                  <a:srgbClr val="000000"/>
                </a:solidFill>
                <a:latin typeface="Arial Tur"/>
                <a:ea typeface="Arial Tur"/>
                <a:cs typeface="Arial Tur"/>
              </a:defRPr>
            </a:pPr>
            <a:endParaRPr lang="tr-TR"/>
          </a:p>
        </c:txPr>
        <c:crossAx val="781413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1036497575004316"/>
          <c:y val="0.48576554660179394"/>
          <c:w val="8.590110540410667E-2"/>
          <c:h val="4.9822107343773799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30" b="0" i="0" u="none" strike="noStrike" baseline="0">
              <a:solidFill>
                <a:srgbClr val="000000"/>
              </a:solidFill>
              <a:latin typeface="Arial Tur"/>
              <a:ea typeface="Arial Tur"/>
              <a:cs typeface="Arial Tur"/>
            </a:defRPr>
          </a:pPr>
          <a:endParaRPr lang="tr-T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50" b="0" i="0" u="none" strike="noStrike" baseline="0">
          <a:solidFill>
            <a:srgbClr val="000000"/>
          </a:solidFill>
          <a:latin typeface="Arial Tur"/>
          <a:ea typeface="Arial Tur"/>
          <a:cs typeface="Arial Tur"/>
        </a:defRPr>
      </a:pPr>
      <a:endParaRPr lang="tr-TR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>
        <c:manualLayout>
          <c:layoutTarget val="inner"/>
          <c:xMode val="edge"/>
          <c:yMode val="edge"/>
          <c:x val="4.4471097112860902E-2"/>
          <c:y val="5.104606751742239E-2"/>
          <c:w val="0.75589123359580135"/>
          <c:h val="0.68664747940990156"/>
        </c:manualLayout>
      </c:layout>
      <c:scatterChart>
        <c:scatterStyle val="lineMarker"/>
        <c:ser>
          <c:idx val="0"/>
          <c:order val="0"/>
          <c:tx>
            <c:v>Değer</c:v>
          </c:tx>
          <c:spPr>
            <a:ln w="15875"/>
          </c:spPr>
          <c:marker>
            <c:symbol val="diamond"/>
            <c:size val="5"/>
          </c:marker>
          <c:xVal>
            <c:numRef>
              <c:f>Interpolation!$A$9:$A$60</c:f>
              <c:numCache>
                <c:formatCode>0.000</c:formatCode>
                <c:ptCount val="52"/>
                <c:pt idx="0">
                  <c:v>6.9770221412137332E-2</c:v>
                </c:pt>
                <c:pt idx="1">
                  <c:v>7.8446578774682349E-2</c:v>
                </c:pt>
                <c:pt idx="2">
                  <c:v>8.8408644400785857E-2</c:v>
                </c:pt>
                <c:pt idx="3">
                  <c:v>9.993169601758084E-2</c:v>
                </c:pt>
                <c:pt idx="4">
                  <c:v>0.11313825376140269</c:v>
                </c:pt>
                <c:pt idx="5">
                  <c:v>0.12843224092116917</c:v>
                </c:pt>
                <c:pt idx="6">
                  <c:v>0.14620227098899807</c:v>
                </c:pt>
                <c:pt idx="7">
                  <c:v>0.16681800872901958</c:v>
                </c:pt>
                <c:pt idx="8">
                  <c:v>0.19090644127076656</c:v>
                </c:pt>
                <c:pt idx="9">
                  <c:v>0.21919276794251441</c:v>
                </c:pt>
                <c:pt idx="10">
                  <c:v>0.25220844243662421</c:v>
                </c:pt>
                <c:pt idx="11">
                  <c:v>0.29096150004280946</c:v>
                </c:pt>
                <c:pt idx="12">
                  <c:v>0.3364800316554083</c:v>
                </c:pt>
                <c:pt idx="13">
                  <c:v>0.38977367979882649</c:v>
                </c:pt>
                <c:pt idx="14">
                  <c:v>0.45329291815927253</c:v>
                </c:pt>
                <c:pt idx="15">
                  <c:v>0.52724315532664678</c:v>
                </c:pt>
                <c:pt idx="16">
                  <c:v>0.61403508771929816</c:v>
                </c:pt>
                <c:pt idx="17">
                  <c:v>0.7153985977668138</c:v>
                </c:pt>
                <c:pt idx="18">
                  <c:v>0.83333333333333326</c:v>
                </c:pt>
                <c:pt idx="19">
                  <c:v>0.9716796875</c:v>
                </c:pt>
                <c:pt idx="20">
                  <c:v>1.1313012895662369</c:v>
                </c:pt>
                <c:pt idx="21">
                  <c:v>1.3144963144963144</c:v>
                </c:pt>
                <c:pt idx="22">
                  <c:v>1.5211891208096142</c:v>
                </c:pt>
                <c:pt idx="23">
                  <c:v>1.7506892477353289</c:v>
                </c:pt>
                <c:pt idx="24">
                  <c:v>2.0027247956403267</c:v>
                </c:pt>
                <c:pt idx="25">
                  <c:v>2.2736285525446136</c:v>
                </c:pt>
                <c:pt idx="26">
                  <c:v>2.5580879088352821</c:v>
                </c:pt>
                <c:pt idx="27">
                  <c:v>2.8496025022807245</c:v>
                </c:pt>
                <c:pt idx="28">
                  <c:v>3.1402164111812443</c:v>
                </c:pt>
                <c:pt idx="29">
                  <c:v>3.4215057878121113</c:v>
                </c:pt>
                <c:pt idx="30">
                  <c:v>3.6858872252309656</c:v>
                </c:pt>
                <c:pt idx="31">
                  <c:v>3.9266896506862681</c:v>
                </c:pt>
                <c:pt idx="32">
                  <c:v>4.1394148020654047</c:v>
                </c:pt>
                <c:pt idx="33">
                  <c:v>4.3222149194873483</c:v>
                </c:pt>
                <c:pt idx="34">
                  <c:v>4.4752909750047705</c:v>
                </c:pt>
                <c:pt idx="35">
                  <c:v>4.6004262120404906</c:v>
                </c:pt>
                <c:pt idx="36">
                  <c:v>4.700495543736726</c:v>
                </c:pt>
                <c:pt idx="37">
                  <c:v>4.7789152106335084</c:v>
                </c:pt>
                <c:pt idx="38">
                  <c:v>4.8392220295051933</c:v>
                </c:pt>
              </c:numCache>
            </c:numRef>
          </c:xVal>
          <c:yVal>
            <c:numRef>
              <c:f>Interpolation!$B$9:$B$60</c:f>
              <c:numCache>
                <c:formatCode>General</c:formatCode>
                <c:ptCount val="52"/>
                <c:pt idx="0">
                  <c:v>150</c:v>
                </c:pt>
                <c:pt idx="1">
                  <c:v>145</c:v>
                </c:pt>
                <c:pt idx="2">
                  <c:v>140</c:v>
                </c:pt>
                <c:pt idx="3">
                  <c:v>135</c:v>
                </c:pt>
                <c:pt idx="4">
                  <c:v>130</c:v>
                </c:pt>
                <c:pt idx="5">
                  <c:v>125</c:v>
                </c:pt>
                <c:pt idx="6">
                  <c:v>120</c:v>
                </c:pt>
                <c:pt idx="7">
                  <c:v>115</c:v>
                </c:pt>
                <c:pt idx="8">
                  <c:v>110</c:v>
                </c:pt>
                <c:pt idx="9">
                  <c:v>105</c:v>
                </c:pt>
                <c:pt idx="10">
                  <c:v>100</c:v>
                </c:pt>
                <c:pt idx="11">
                  <c:v>95</c:v>
                </c:pt>
                <c:pt idx="12">
                  <c:v>90</c:v>
                </c:pt>
                <c:pt idx="13">
                  <c:v>85</c:v>
                </c:pt>
                <c:pt idx="14">
                  <c:v>80</c:v>
                </c:pt>
                <c:pt idx="15">
                  <c:v>75</c:v>
                </c:pt>
                <c:pt idx="16">
                  <c:v>70</c:v>
                </c:pt>
                <c:pt idx="17">
                  <c:v>65</c:v>
                </c:pt>
                <c:pt idx="18">
                  <c:v>60</c:v>
                </c:pt>
                <c:pt idx="19">
                  <c:v>55</c:v>
                </c:pt>
                <c:pt idx="20">
                  <c:v>50</c:v>
                </c:pt>
                <c:pt idx="21">
                  <c:v>45</c:v>
                </c:pt>
                <c:pt idx="22">
                  <c:v>40</c:v>
                </c:pt>
                <c:pt idx="23">
                  <c:v>35</c:v>
                </c:pt>
                <c:pt idx="24">
                  <c:v>30</c:v>
                </c:pt>
                <c:pt idx="25">
                  <c:v>25</c:v>
                </c:pt>
                <c:pt idx="26">
                  <c:v>20</c:v>
                </c:pt>
                <c:pt idx="27">
                  <c:v>15</c:v>
                </c:pt>
                <c:pt idx="28">
                  <c:v>10</c:v>
                </c:pt>
                <c:pt idx="29">
                  <c:v>5</c:v>
                </c:pt>
                <c:pt idx="30">
                  <c:v>0</c:v>
                </c:pt>
                <c:pt idx="31">
                  <c:v>-5</c:v>
                </c:pt>
                <c:pt idx="32">
                  <c:v>-10</c:v>
                </c:pt>
                <c:pt idx="33">
                  <c:v>-15</c:v>
                </c:pt>
                <c:pt idx="34">
                  <c:v>-20</c:v>
                </c:pt>
                <c:pt idx="35">
                  <c:v>-25</c:v>
                </c:pt>
                <c:pt idx="36">
                  <c:v>-30</c:v>
                </c:pt>
                <c:pt idx="37">
                  <c:v>-35</c:v>
                </c:pt>
                <c:pt idx="38">
                  <c:v>-40</c:v>
                </c:pt>
              </c:numCache>
            </c:numRef>
          </c:yVal>
        </c:ser>
        <c:ser>
          <c:idx val="1"/>
          <c:order val="1"/>
          <c:tx>
            <c:v>İnt.Değer</c:v>
          </c:tx>
          <c:spPr>
            <a:ln>
              <a:solidFill>
                <a:schemeClr val="accent2"/>
              </a:solidFill>
            </a:ln>
          </c:spPr>
          <c:marker>
            <c:symbol val="circle"/>
            <c:size val="7"/>
            <c:spPr>
              <a:noFill/>
            </c:spPr>
          </c:marker>
          <c:dPt>
            <c:idx val="0"/>
            <c:marker>
              <c:spPr>
                <a:solidFill>
                  <a:srgbClr val="FF0000"/>
                </a:solidFill>
              </c:spPr>
            </c:marker>
          </c:dPt>
          <c:dLbls>
            <c:txPr>
              <a:bodyPr/>
              <a:lstStyle/>
              <a:p>
                <a:pPr>
                  <a:defRPr b="1" baseline="0">
                    <a:solidFill>
                      <a:srgbClr val="FF0000"/>
                    </a:solidFill>
                  </a:defRPr>
                </a:pPr>
                <a:endParaRPr lang="tr-TR"/>
              </a:p>
            </c:txPr>
            <c:showVal val="1"/>
            <c:showCatName val="1"/>
            <c:separator>
</c:separator>
          </c:dLbls>
          <c:errBars>
            <c:errDir val="x"/>
            <c:errBarType val="minus"/>
            <c:errValType val="percentage"/>
            <c:noEndCap val="1"/>
            <c:val val="100"/>
            <c:spPr>
              <a:ln w="3175">
                <a:solidFill>
                  <a:srgbClr val="FF0000"/>
                </a:solidFill>
                <a:prstDash val="solid"/>
              </a:ln>
            </c:spPr>
          </c:errBars>
          <c:errBars>
            <c:errDir val="y"/>
            <c:errBarType val="minus"/>
            <c:errValType val="percentage"/>
            <c:noEndCap val="1"/>
            <c:val val="100"/>
            <c:spPr>
              <a:ln w="3175">
                <a:solidFill>
                  <a:srgbClr val="FF0000"/>
                </a:solidFill>
                <a:prstDash val="solid"/>
              </a:ln>
            </c:spPr>
          </c:errBars>
          <c:xVal>
            <c:numRef>
              <c:f>Interpolation!$E$6</c:f>
              <c:numCache>
                <c:formatCode>0.0</c:formatCode>
                <c:ptCount val="1"/>
                <c:pt idx="0">
                  <c:v>2.1110000000000002</c:v>
                </c:pt>
              </c:numCache>
            </c:numRef>
          </c:xVal>
          <c:yVal>
            <c:numRef>
              <c:f>Interpolation!$F$6</c:f>
              <c:numCache>
                <c:formatCode>General</c:formatCode>
                <c:ptCount val="1"/>
                <c:pt idx="0">
                  <c:v>28.001592787103203</c:v>
                </c:pt>
              </c:numCache>
            </c:numRef>
          </c:yVal>
        </c:ser>
        <c:axId val="75886976"/>
        <c:axId val="75888512"/>
      </c:scatterChart>
      <c:valAx>
        <c:axId val="75886976"/>
        <c:scaling>
          <c:orientation val="minMax"/>
          <c:max val="5"/>
          <c:min val="0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.000" sourceLinked="1"/>
        <c:majorTickMark val="none"/>
        <c:tickLblPos val="low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 pitchFamily="34" charset="0"/>
                <a:ea typeface="Calibri"/>
                <a:cs typeface="Calibri" pitchFamily="34" charset="0"/>
              </a:defRPr>
            </a:pPr>
            <a:endParaRPr lang="tr-TR"/>
          </a:p>
        </c:txPr>
        <c:crossAx val="75888512"/>
        <c:crosses val="autoZero"/>
        <c:crossBetween val="midCat"/>
        <c:majorUnit val="0.2"/>
      </c:valAx>
      <c:valAx>
        <c:axId val="75888512"/>
        <c:scaling>
          <c:orientation val="minMax"/>
          <c:max val="150"/>
          <c:min val="-40"/>
        </c:scaling>
        <c:axPos val="l"/>
        <c:majorGridlines>
          <c:spPr>
            <a:ln>
              <a:solidFill>
                <a:schemeClr val="accent3">
                  <a:lumMod val="20000"/>
                  <a:lumOff val="80000"/>
                </a:schemeClr>
              </a:solidFill>
            </a:ln>
          </c:spPr>
        </c:majorGridlines>
        <c:numFmt formatCode="General" sourceLinked="1"/>
        <c:tickLblPos val="nextTo"/>
        <c:txPr>
          <a:bodyPr/>
          <a:lstStyle/>
          <a:p>
            <a:pPr>
              <a:defRPr sz="800">
                <a:latin typeface="Calibri" pitchFamily="34" charset="0"/>
                <a:cs typeface="Calibri" pitchFamily="34" charset="0"/>
              </a:defRPr>
            </a:pPr>
            <a:endParaRPr lang="tr-TR"/>
          </a:p>
        </c:txPr>
        <c:crossAx val="75886976"/>
        <c:crosses val="autoZero"/>
        <c:crossBetween val="midCat"/>
        <c:majorUnit val="5"/>
      </c:valAx>
    </c:plotArea>
    <c:legend>
      <c:legendPos val="r"/>
      <c:layout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619761</xdr:colOff>
      <xdr:row>6</xdr:row>
      <xdr:rowOff>40641</xdr:rowOff>
    </xdr:from>
    <xdr:to>
      <xdr:col>17</xdr:col>
      <xdr:colOff>256541</xdr:colOff>
      <xdr:row>33</xdr:row>
      <xdr:rowOff>91441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95250</xdr:rowOff>
    </xdr:from>
    <xdr:to>
      <xdr:col>4</xdr:col>
      <xdr:colOff>504825</xdr:colOff>
      <xdr:row>3</xdr:row>
      <xdr:rowOff>133350</xdr:rowOff>
    </xdr:to>
    <xdr:sp macro="" textlink="">
      <xdr:nvSpPr>
        <xdr:cNvPr id="2" name="TextBox 1"/>
        <xdr:cNvSpPr txBox="1"/>
      </xdr:nvSpPr>
      <xdr:spPr>
        <a:xfrm>
          <a:off x="66675" y="95250"/>
          <a:ext cx="2876550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/>
            <a:t>Here</a:t>
          </a:r>
          <a:r>
            <a:rPr lang="tr-TR" sz="1100" baseline="0"/>
            <a:t> you can add interpolation to your calculated sensor voltage values.</a:t>
          </a:r>
          <a:endParaRPr lang="tr-TR" sz="1100"/>
        </a:p>
      </xdr:txBody>
    </xdr:sp>
    <xdr:clientData/>
  </xdr:twoCellAnchor>
  <xdr:twoCellAnchor>
    <xdr:from>
      <xdr:col>5</xdr:col>
      <xdr:colOff>271559</xdr:colOff>
      <xdr:row>7</xdr:row>
      <xdr:rowOff>17688</xdr:rowOff>
    </xdr:from>
    <xdr:to>
      <xdr:col>16</xdr:col>
      <xdr:colOff>493356</xdr:colOff>
      <xdr:row>36</xdr:row>
      <xdr:rowOff>17689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Z44"/>
  <sheetViews>
    <sheetView tabSelected="1" zoomScale="75" workbookViewId="0">
      <selection activeCell="Q4" sqref="Q4"/>
    </sheetView>
  </sheetViews>
  <sheetFormatPr defaultColWidth="9.109375" defaultRowHeight="13.2"/>
  <cols>
    <col min="1" max="1" width="10.44140625" style="26" bestFit="1" customWidth="1"/>
    <col min="2" max="2" width="9.109375" style="28"/>
    <col min="3" max="3" width="9.109375" style="27"/>
    <col min="4" max="4" width="9.109375" style="26"/>
    <col min="5" max="9" width="9.109375" style="25"/>
    <col min="10" max="10" width="27.88671875" style="25" customWidth="1"/>
    <col min="11" max="16384" width="9.109375" style="25"/>
  </cols>
  <sheetData>
    <row r="2" spans="1:26" ht="19.5" customHeight="1">
      <c r="A2" s="46" t="s">
        <v>7</v>
      </c>
      <c r="B2" s="43"/>
      <c r="C2" s="44"/>
      <c r="D2" s="45"/>
      <c r="E2" s="42"/>
      <c r="F2" s="42"/>
      <c r="G2" s="42"/>
      <c r="H2" s="42"/>
      <c r="I2" s="42"/>
      <c r="J2" s="42"/>
    </row>
    <row r="4" spans="1:26" ht="28.5" customHeight="1">
      <c r="A4" s="33" t="s">
        <v>2</v>
      </c>
      <c r="B4" s="34" t="s">
        <v>3</v>
      </c>
      <c r="C4" s="35" t="s">
        <v>4</v>
      </c>
      <c r="D4" s="29"/>
      <c r="F4" s="36" t="s">
        <v>5</v>
      </c>
      <c r="G4" s="37"/>
      <c r="H4" s="51">
        <v>3000</v>
      </c>
      <c r="I4" s="29" t="s">
        <v>4</v>
      </c>
      <c r="J4" s="49" t="s">
        <v>12</v>
      </c>
      <c r="K4" s="52">
        <v>5</v>
      </c>
      <c r="L4" s="50" t="s">
        <v>10</v>
      </c>
    </row>
    <row r="5" spans="1:26" ht="18" customHeight="1">
      <c r="A5" s="32">
        <f>(C5/(H4+C5))*K4</f>
        <v>4.8534096905967203</v>
      </c>
      <c r="B5" s="30">
        <v>-40</v>
      </c>
      <c r="C5" s="31">
        <v>99326</v>
      </c>
      <c r="F5" s="36" t="s">
        <v>6</v>
      </c>
      <c r="G5" s="37"/>
      <c r="H5" s="38"/>
      <c r="I5" s="26"/>
      <c r="J5" s="49" t="s">
        <v>11</v>
      </c>
      <c r="K5" s="27"/>
      <c r="L5" s="26"/>
    </row>
    <row r="6" spans="1:26">
      <c r="A6" s="32">
        <f>(C6/(H4+C6))*K4</f>
        <v>4.7982026583436479</v>
      </c>
      <c r="B6" s="30">
        <v>-35</v>
      </c>
      <c r="C6" s="31">
        <v>71332</v>
      </c>
      <c r="Z6" s="39"/>
    </row>
    <row r="7" spans="1:26">
      <c r="A7" s="32">
        <f>(C7/(H4+C7))*K4</f>
        <v>4.7262324104323703</v>
      </c>
      <c r="B7" s="30">
        <v>-30</v>
      </c>
      <c r="C7" s="31">
        <v>51791</v>
      </c>
      <c r="Z7" s="39"/>
    </row>
    <row r="8" spans="1:26">
      <c r="A8" s="32">
        <f>(C8/(H4+C8))*K4</f>
        <v>4.6340927940674241</v>
      </c>
      <c r="B8" s="30">
        <v>-25</v>
      </c>
      <c r="C8" s="31">
        <v>37994</v>
      </c>
      <c r="Z8" s="39"/>
    </row>
    <row r="9" spans="1:26">
      <c r="A9" s="32">
        <f>(C9/(H4+C9))*K4</f>
        <v>4.5183972259680214</v>
      </c>
      <c r="B9" s="30">
        <v>-20</v>
      </c>
      <c r="C9" s="31">
        <v>28146</v>
      </c>
      <c r="Z9" s="39"/>
    </row>
    <row r="10" spans="1:26">
      <c r="A10" s="32">
        <f>(C10/(H4+C10))*K4</f>
        <v>4.3761437364831144</v>
      </c>
      <c r="B10" s="30">
        <v>-15</v>
      </c>
      <c r="C10" s="31">
        <v>21044</v>
      </c>
      <c r="Z10" s="39"/>
    </row>
    <row r="11" spans="1:26">
      <c r="A11" s="32">
        <f>(C11/(H4+C11))*K4</f>
        <v>4.2052137974884758</v>
      </c>
      <c r="B11" s="30">
        <v>-10</v>
      </c>
      <c r="C11" s="31">
        <v>15873</v>
      </c>
      <c r="Z11" s="39"/>
    </row>
    <row r="12" spans="1:26">
      <c r="A12" s="32">
        <f>(C12/(H4+C12))*K4</f>
        <v>4.0048430969282824</v>
      </c>
      <c r="B12" s="30">
        <v>-5</v>
      </c>
      <c r="C12" s="31">
        <v>12073</v>
      </c>
      <c r="Z12" s="39"/>
    </row>
    <row r="13" spans="1:26">
      <c r="A13" s="32">
        <f>(C13/(H4+C13))*K4</f>
        <v>3.7761096605744129</v>
      </c>
      <c r="B13" s="30">
        <v>0</v>
      </c>
      <c r="C13" s="31">
        <v>9256</v>
      </c>
      <c r="Z13" s="39"/>
    </row>
    <row r="14" spans="1:26">
      <c r="A14" s="32">
        <f>(C14/(H4+C14))*K4</f>
        <v>3.522604156406973</v>
      </c>
      <c r="B14" s="30">
        <v>5</v>
      </c>
      <c r="C14" s="31">
        <v>7153</v>
      </c>
      <c r="Z14" s="39"/>
    </row>
    <row r="15" spans="1:26">
      <c r="A15" s="32">
        <f>(C15/(H4+C15))*K4</f>
        <v>3.2501166588894077</v>
      </c>
      <c r="B15" s="30">
        <v>10</v>
      </c>
      <c r="C15" s="31">
        <v>5572</v>
      </c>
      <c r="Z15" s="39"/>
    </row>
    <row r="16" spans="1:26">
      <c r="A16" s="32">
        <f>(C16/(H4+C16))*K4</f>
        <v>2.9655499796554996</v>
      </c>
      <c r="B16" s="30">
        <v>15</v>
      </c>
      <c r="C16" s="31">
        <v>4373</v>
      </c>
      <c r="Z16" s="39"/>
    </row>
    <row r="17" spans="1:26">
      <c r="A17" s="32">
        <f>(C17/(H4+C17))*K4</f>
        <v>2.6769397553043213</v>
      </c>
      <c r="B17" s="30">
        <v>20</v>
      </c>
      <c r="C17" s="31">
        <v>3457</v>
      </c>
      <c r="Z17" s="39"/>
    </row>
    <row r="18" spans="1:26">
      <c r="A18" s="32">
        <f>(C18/(H4+C18))*K4</f>
        <v>2.3922114047287897</v>
      </c>
      <c r="B18" s="30">
        <v>25</v>
      </c>
      <c r="C18" s="31">
        <v>2752</v>
      </c>
      <c r="Z18" s="39"/>
    </row>
    <row r="19" spans="1:26">
      <c r="A19" s="32">
        <f>(C19/(H4+C19))*K4</f>
        <v>2.1181556195965419</v>
      </c>
      <c r="B19" s="30">
        <v>30</v>
      </c>
      <c r="C19" s="31">
        <v>2205</v>
      </c>
      <c r="Z19" s="39"/>
    </row>
    <row r="20" spans="1:26">
      <c r="A20" s="32">
        <f>(C20/(H4+C20))*K4</f>
        <v>1.8606111343658436</v>
      </c>
      <c r="B20" s="30">
        <v>35</v>
      </c>
      <c r="C20" s="31">
        <v>1778</v>
      </c>
      <c r="Z20" s="39"/>
    </row>
    <row r="21" spans="1:26">
      <c r="A21" s="32">
        <f>(C21/(H4+C21))*K4</f>
        <v>1.6239027683997298</v>
      </c>
      <c r="B21" s="30">
        <v>40</v>
      </c>
      <c r="C21" s="31">
        <v>1443</v>
      </c>
      <c r="Z21" s="39"/>
    </row>
    <row r="22" spans="1:26">
      <c r="A22" s="32">
        <f>(C22/(H4+C22))*K4</f>
        <v>1.4089059133349293</v>
      </c>
      <c r="B22" s="30">
        <v>45</v>
      </c>
      <c r="C22" s="31">
        <v>1177</v>
      </c>
      <c r="Z22" s="39"/>
    </row>
    <row r="23" spans="1:26">
      <c r="A23" s="32">
        <f>(C23/(H4+C23))*K4</f>
        <v>1.2168978562421187</v>
      </c>
      <c r="B23" s="30">
        <v>50</v>
      </c>
      <c r="C23" s="31">
        <v>965</v>
      </c>
      <c r="Z23" s="39"/>
    </row>
    <row r="24" spans="1:26">
      <c r="A24" s="32">
        <f>(C24/(H4+C24))*K4</f>
        <v>1.048472075869336</v>
      </c>
      <c r="B24" s="30">
        <v>55</v>
      </c>
      <c r="C24" s="31">
        <v>796</v>
      </c>
      <c r="Z24" s="39"/>
    </row>
    <row r="25" spans="1:26">
      <c r="A25" s="32">
        <f>(C25/(H4+C25))*K4</f>
        <v>0.90163934426229508</v>
      </c>
      <c r="B25" s="30">
        <v>60</v>
      </c>
      <c r="C25" s="31">
        <v>660</v>
      </c>
      <c r="Z25" s="39"/>
    </row>
    <row r="26" spans="1:26">
      <c r="A26" s="32">
        <f>(C26/(H4+C26))*K4</f>
        <v>0.7758377921712194</v>
      </c>
      <c r="B26" s="30">
        <v>65</v>
      </c>
      <c r="C26" s="31">
        <v>551</v>
      </c>
      <c r="Z26" s="39"/>
    </row>
    <row r="27" spans="1:26">
      <c r="A27" s="32">
        <f>(C27/(H4+C27))*K4</f>
        <v>0.66724436741767768</v>
      </c>
      <c r="B27" s="30">
        <v>70</v>
      </c>
      <c r="C27" s="31">
        <v>462</v>
      </c>
      <c r="Z27" s="39"/>
    </row>
    <row r="28" spans="1:26">
      <c r="A28" s="32">
        <f>(C28/(H4+C28))*K4</f>
        <v>0.57391560932428454</v>
      </c>
      <c r="B28" s="30">
        <v>75</v>
      </c>
      <c r="C28" s="31">
        <v>389</v>
      </c>
      <c r="Z28" s="39"/>
    </row>
    <row r="29" spans="1:26">
      <c r="A29" s="32">
        <f>(C29/(H4+C29))*K4</f>
        <v>0.4941423851006308</v>
      </c>
      <c r="B29" s="30">
        <v>80</v>
      </c>
      <c r="C29" s="31">
        <v>329</v>
      </c>
      <c r="Z29" s="39"/>
    </row>
    <row r="30" spans="1:26">
      <c r="A30" s="32">
        <f>(C30/(H4+C30))*K4</f>
        <v>0.42543458371454712</v>
      </c>
      <c r="B30" s="30">
        <v>85</v>
      </c>
      <c r="C30" s="31">
        <v>279</v>
      </c>
      <c r="Z30" s="39"/>
    </row>
    <row r="31" spans="1:26">
      <c r="A31" s="32">
        <f>(C31/(H4+C31))*K4</f>
        <v>0.36765387109724834</v>
      </c>
      <c r="B31" s="30">
        <v>90</v>
      </c>
      <c r="C31" s="31">
        <v>238.1</v>
      </c>
      <c r="Z31" s="39"/>
    </row>
    <row r="32" spans="1:26">
      <c r="A32" s="32">
        <f>(C32/(H4+C32))*K4</f>
        <v>0.3182059365148725</v>
      </c>
      <c r="B32" s="30">
        <v>95</v>
      </c>
      <c r="C32" s="31">
        <v>203.9</v>
      </c>
      <c r="Z32" s="39"/>
    </row>
    <row r="33" spans="1:26">
      <c r="A33" s="32">
        <f>(C33/(H4+C33))*K4</f>
        <v>0.27603690989827734</v>
      </c>
      <c r="B33" s="30">
        <v>100</v>
      </c>
      <c r="C33" s="31">
        <v>175.3</v>
      </c>
      <c r="Z33" s="39"/>
    </row>
    <row r="34" spans="1:26">
      <c r="A34" s="32">
        <f>(C34/(H4+C34))*K4</f>
        <v>0.24005965791895406</v>
      </c>
      <c r="B34" s="30">
        <v>105</v>
      </c>
      <c r="C34" s="31">
        <v>151.30000000000001</v>
      </c>
      <c r="Z34" s="39"/>
    </row>
    <row r="35" spans="1:26">
      <c r="A35" s="32">
        <f>(C35/(H4+C35))*K4</f>
        <v>0.20919833918875758</v>
      </c>
      <c r="B35" s="30">
        <v>110</v>
      </c>
      <c r="C35" s="31">
        <v>131</v>
      </c>
      <c r="Z35" s="39"/>
    </row>
    <row r="36" spans="1:26">
      <c r="A36" s="32">
        <f>(C36/(H4+C36))*K4</f>
        <v>0.18288962394424998</v>
      </c>
      <c r="B36" s="30">
        <v>115</v>
      </c>
      <c r="C36" s="31">
        <v>113.9</v>
      </c>
      <c r="Z36" s="39"/>
    </row>
    <row r="37" spans="1:26">
      <c r="A37" s="32">
        <f>(C37/(H4+C37))*K4</f>
        <v>0.16035361682906368</v>
      </c>
      <c r="B37" s="30">
        <v>120</v>
      </c>
      <c r="C37" s="31">
        <v>99.4</v>
      </c>
      <c r="Z37" s="39"/>
    </row>
    <row r="38" spans="1:26">
      <c r="A38" s="32">
        <f>(C38/(H4+C38))*K4</f>
        <v>0.14091350826044705</v>
      </c>
      <c r="B38" s="30">
        <v>125</v>
      </c>
      <c r="C38" s="31">
        <v>87</v>
      </c>
      <c r="Z38" s="39"/>
    </row>
    <row r="39" spans="1:26">
      <c r="A39" s="32">
        <f>(C39/(H4+C39))*K4</f>
        <v>0.12417110908854506</v>
      </c>
      <c r="B39" s="30">
        <v>130</v>
      </c>
      <c r="C39" s="31">
        <v>76.400000000000006</v>
      </c>
      <c r="Z39" s="39"/>
    </row>
    <row r="40" spans="1:26">
      <c r="A40" s="32">
        <f>(C40/(H4+C40))*K4</f>
        <v>0.10970560427737749</v>
      </c>
      <c r="B40" s="30">
        <v>135</v>
      </c>
      <c r="C40" s="31">
        <v>67.3</v>
      </c>
      <c r="Z40" s="39"/>
    </row>
    <row r="41" spans="1:26">
      <c r="A41" s="32">
        <f>(C41/(H4+C41))*K4</f>
        <v>9.7077858403608538E-2</v>
      </c>
      <c r="B41" s="30">
        <v>140</v>
      </c>
      <c r="C41" s="31">
        <v>59.4</v>
      </c>
      <c r="Z41" s="39"/>
    </row>
    <row r="42" spans="1:26">
      <c r="A42" s="32">
        <f>(C42/(H4+C42))*K4</f>
        <v>8.6156063683417425E-2</v>
      </c>
      <c r="B42" s="30">
        <v>145</v>
      </c>
      <c r="C42" s="31">
        <v>52.6</v>
      </c>
      <c r="Z42" s="39"/>
    </row>
    <row r="43" spans="1:26">
      <c r="A43" s="32">
        <f>(C43/(H4+C43))*K4</f>
        <v>7.6640299340269807E-2</v>
      </c>
      <c r="B43" s="30">
        <v>150</v>
      </c>
      <c r="C43" s="31">
        <v>46.7</v>
      </c>
      <c r="Z43" s="39"/>
    </row>
    <row r="44" spans="1:26">
      <c r="Z44" s="39"/>
    </row>
  </sheetData>
  <sortState ref="Z6:Z44">
    <sortCondition ref="Z6"/>
  </sortState>
  <pageMargins left="0.75" right="0.75" top="1" bottom="1" header="0.5" footer="0.5"/>
  <pageSetup paperSize="9" orientation="portrait" horizontalDpi="120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:AE91"/>
  <sheetViews>
    <sheetView showGridLines="0" zoomScale="75" zoomScaleNormal="75" workbookViewId="0">
      <selection activeCell="H5" sqref="H5"/>
    </sheetView>
  </sheetViews>
  <sheetFormatPr defaultColWidth="9.109375" defaultRowHeight="13.8"/>
  <cols>
    <col min="1" max="3" width="9.33203125" style="1" bestFit="1" customWidth="1"/>
    <col min="4" max="4" width="15" style="6" customWidth="1"/>
    <col min="5" max="5" width="9.33203125" style="6" bestFit="1" customWidth="1"/>
    <col min="6" max="6" width="9.33203125" style="1" bestFit="1" customWidth="1"/>
    <col min="7" max="16384" width="9.109375" style="1"/>
  </cols>
  <sheetData>
    <row r="6" spans="1:6">
      <c r="E6" s="7">
        <v>2.1110000000000002</v>
      </c>
      <c r="F6" s="3">
        <f>VLOOKUP(E6,C9:D60,2,0)</f>
        <v>28.001592787103203</v>
      </c>
    </row>
    <row r="8" spans="1:6" s="2" customFormat="1">
      <c r="A8" s="13" t="s">
        <v>1</v>
      </c>
      <c r="B8" s="13" t="s">
        <v>0</v>
      </c>
      <c r="C8" s="10" t="s">
        <v>8</v>
      </c>
      <c r="D8" s="47" t="s">
        <v>9</v>
      </c>
      <c r="E8" s="48"/>
    </row>
    <row r="9" spans="1:6">
      <c r="A9" s="40">
        <v>6.9770221412137332E-2</v>
      </c>
      <c r="B9" s="14">
        <v>150</v>
      </c>
      <c r="C9" s="11">
        <v>5.0049999999999999</v>
      </c>
      <c r="D9" s="8">
        <f t="shared" ref="D9:D40" si="0">INDEX(XY,MATCH(C9,XLER,1),2)+(C9-INDEX(XY,MATCH(C9,XLER,1),1))*(INDEX(XY, MATCH($C9,XLER,1)+1,2)-INDEX(XY, MATCH($C9,XLER,1),2))/( INDEX(XY, MATCH($C9,XLER,1)+1,1)- INDEX(XY,MATCH($C9,XLER,1),1))</f>
        <v>-41.37028612850613</v>
      </c>
      <c r="E9" s="8" t="e">
        <f t="shared" ref="E9:E40" ca="1" si="1">FORECAST(C9,OFFSET(YLER,MATCH(C9,XLER,1)-1,0,2),OFFSET(XLER,MATCH(C9,XLER,1)-1,0,2))</f>
        <v>#DIV/0!</v>
      </c>
    </row>
    <row r="10" spans="1:6">
      <c r="A10" s="40">
        <v>7.8446578774682349E-2</v>
      </c>
      <c r="B10" s="14">
        <v>145</v>
      </c>
      <c r="C10" s="11">
        <v>4.9269999999999996</v>
      </c>
      <c r="D10" s="8">
        <f t="shared" si="0"/>
        <v>-40.725554396633306</v>
      </c>
      <c r="E10" s="8" t="e">
        <f t="shared" ca="1" si="1"/>
        <v>#DIV/0!</v>
      </c>
    </row>
    <row r="11" spans="1:6">
      <c r="A11" s="40">
        <v>8.8408644400785857E-2</v>
      </c>
      <c r="B11" s="14">
        <v>140</v>
      </c>
      <c r="C11" s="11">
        <v>4.8479999999999999</v>
      </c>
      <c r="D11" s="8">
        <f t="shared" si="0"/>
        <v>-40.072556873326221</v>
      </c>
      <c r="E11" s="8" t="e">
        <f t="shared" ca="1" si="1"/>
        <v>#DIV/0!</v>
      </c>
    </row>
    <row r="12" spans="1:6">
      <c r="A12" s="40">
        <v>9.993169601758084E-2</v>
      </c>
      <c r="B12" s="14">
        <v>135</v>
      </c>
      <c r="C12" s="11">
        <v>4.7699999999999996</v>
      </c>
      <c r="D12" s="8">
        <f t="shared" si="0"/>
        <v>-34.431570485676559</v>
      </c>
      <c r="E12" s="8">
        <f t="shared" ca="1" si="1"/>
        <v>-34.431570485676559</v>
      </c>
    </row>
    <row r="13" spans="1:6">
      <c r="A13" s="40">
        <v>0.11313825376140269</v>
      </c>
      <c r="B13" s="14">
        <v>130</v>
      </c>
      <c r="C13" s="11">
        <v>4.6920000000000002</v>
      </c>
      <c r="D13" s="8">
        <f t="shared" si="0"/>
        <v>-29.57551711434856</v>
      </c>
      <c r="E13" s="8">
        <f t="shared" ca="1" si="1"/>
        <v>-29.575517114348543</v>
      </c>
    </row>
    <row r="14" spans="1:6">
      <c r="A14" s="40">
        <v>0.12843224092116917</v>
      </c>
      <c r="B14" s="14">
        <v>125</v>
      </c>
      <c r="C14" s="11">
        <v>4.6139999999999999</v>
      </c>
      <c r="D14" s="8">
        <f t="shared" si="0"/>
        <v>-25.678219177115775</v>
      </c>
      <c r="E14" s="8">
        <f t="shared" ca="1" si="1"/>
        <v>-25.67821917711575</v>
      </c>
    </row>
    <row r="15" spans="1:6">
      <c r="A15" s="40">
        <v>0.14620227098899807</v>
      </c>
      <c r="B15" s="14">
        <v>120</v>
      </c>
      <c r="C15" s="11">
        <v>4.5359999999999996</v>
      </c>
      <c r="D15" s="8">
        <f t="shared" si="0"/>
        <v>-22.425736604386643</v>
      </c>
      <c r="E15" s="8">
        <f t="shared" ca="1" si="1"/>
        <v>-22.425736604386685</v>
      </c>
    </row>
    <row r="16" spans="1:6">
      <c r="A16" s="40">
        <v>0.16681800872901958</v>
      </c>
      <c r="B16" s="14">
        <v>115</v>
      </c>
      <c r="C16" s="11">
        <v>4.4569999999999999</v>
      </c>
      <c r="D16" s="8">
        <f t="shared" si="0"/>
        <v>-19.402552706791923</v>
      </c>
      <c r="E16" s="8">
        <f t="shared" ca="1" si="1"/>
        <v>-19.402552706791909</v>
      </c>
    </row>
    <row r="17" spans="1:5">
      <c r="A17" s="40">
        <v>0.19090644127076656</v>
      </c>
      <c r="B17" s="14">
        <v>110</v>
      </c>
      <c r="C17" s="11">
        <v>4.3789999999999996</v>
      </c>
      <c r="D17" s="8">
        <f t="shared" si="0"/>
        <v>-16.854799573999617</v>
      </c>
      <c r="E17" s="8">
        <f t="shared" ca="1" si="1"/>
        <v>-16.8547995739996</v>
      </c>
    </row>
    <row r="18" spans="1:5">
      <c r="A18" s="40">
        <v>0.21919276794251441</v>
      </c>
      <c r="B18" s="14">
        <v>105</v>
      </c>
      <c r="C18" s="11">
        <v>4.3010000000000002</v>
      </c>
      <c r="D18" s="8">
        <f t="shared" si="0"/>
        <v>-14.419723581512278</v>
      </c>
      <c r="E18" s="8">
        <f t="shared" ca="1" si="1"/>
        <v>-14.419723581512258</v>
      </c>
    </row>
    <row r="19" spans="1:5">
      <c r="A19" s="40">
        <v>0.25220844243662421</v>
      </c>
      <c r="B19" s="14">
        <v>100</v>
      </c>
      <c r="C19" s="11">
        <v>4.2229999999999999</v>
      </c>
      <c r="D19" s="8">
        <f t="shared" si="0"/>
        <v>-12.286245739702174</v>
      </c>
      <c r="E19" s="8">
        <f t="shared" ca="1" si="1"/>
        <v>-12.286245739702153</v>
      </c>
    </row>
    <row r="20" spans="1:5">
      <c r="A20" s="40">
        <v>0.29096150004280946</v>
      </c>
      <c r="B20" s="14">
        <v>95</v>
      </c>
      <c r="C20" s="11">
        <v>4.1449999999999996</v>
      </c>
      <c r="D20" s="8">
        <f t="shared" si="0"/>
        <v>-10.152767897892073</v>
      </c>
      <c r="E20" s="8">
        <f t="shared" ca="1" si="1"/>
        <v>-10.152767897892048</v>
      </c>
    </row>
    <row r="21" spans="1:5">
      <c r="A21" s="40">
        <v>0.3364800316554083</v>
      </c>
      <c r="B21" s="14">
        <v>90</v>
      </c>
      <c r="C21" s="11">
        <v>4.0659999999999998</v>
      </c>
      <c r="D21" s="8">
        <f t="shared" si="0"/>
        <v>-8.2744212052631507</v>
      </c>
      <c r="E21" s="8">
        <f t="shared" ca="1" si="1"/>
        <v>-8.2744212052631525</v>
      </c>
    </row>
    <row r="22" spans="1:5">
      <c r="A22" s="40">
        <v>0.38977367979882649</v>
      </c>
      <c r="B22" s="14">
        <v>85</v>
      </c>
      <c r="C22" s="11">
        <v>3.988</v>
      </c>
      <c r="D22" s="8">
        <f t="shared" si="0"/>
        <v>-6.4410695894736838</v>
      </c>
      <c r="E22" s="8">
        <f t="shared" ca="1" si="1"/>
        <v>-6.4410695894736847</v>
      </c>
    </row>
    <row r="23" spans="1:5">
      <c r="A23" s="40">
        <v>0.45329291815927253</v>
      </c>
      <c r="B23" s="14">
        <v>80</v>
      </c>
      <c r="C23" s="11">
        <v>3.91</v>
      </c>
      <c r="D23" s="8">
        <f t="shared" si="0"/>
        <v>-4.6534575875904984</v>
      </c>
      <c r="E23" s="8">
        <f t="shared" ca="1" si="1"/>
        <v>-4.6534575875904949</v>
      </c>
    </row>
    <row r="24" spans="1:5">
      <c r="A24" s="40">
        <v>0.52724315532664678</v>
      </c>
      <c r="B24" s="14">
        <v>75</v>
      </c>
      <c r="C24" s="11">
        <v>3.8319999999999999</v>
      </c>
      <c r="D24" s="8">
        <f t="shared" si="0"/>
        <v>-3.0338725719387654</v>
      </c>
      <c r="E24" s="8">
        <f t="shared" ca="1" si="1"/>
        <v>-3.0338725719387583</v>
      </c>
    </row>
    <row r="25" spans="1:5">
      <c r="A25" s="40">
        <v>0.61403508771929816</v>
      </c>
      <c r="B25" s="14">
        <v>70</v>
      </c>
      <c r="C25" s="11">
        <v>3.754</v>
      </c>
      <c r="D25" s="8">
        <f t="shared" si="0"/>
        <v>-1.4142875562870412</v>
      </c>
      <c r="E25" s="8">
        <f t="shared" ca="1" si="1"/>
        <v>-1.4142875562870358</v>
      </c>
    </row>
    <row r="26" spans="1:5">
      <c r="A26" s="40">
        <v>0.7153985977668138</v>
      </c>
      <c r="B26" s="14">
        <v>65</v>
      </c>
      <c r="C26" s="11">
        <v>3.6749999999999998</v>
      </c>
      <c r="D26" s="8">
        <f t="shared" si="0"/>
        <v>0.20589995533077676</v>
      </c>
      <c r="E26" s="8">
        <f t="shared" ca="1" si="1"/>
        <v>0.20589995533077854</v>
      </c>
    </row>
    <row r="27" spans="1:5">
      <c r="A27" s="40">
        <v>0.83333333333333326</v>
      </c>
      <c r="B27" s="14">
        <v>60</v>
      </c>
      <c r="C27" s="11">
        <v>3.597</v>
      </c>
      <c r="D27" s="8">
        <f t="shared" si="0"/>
        <v>1.6810413412297049</v>
      </c>
      <c r="E27" s="8">
        <f t="shared" ca="1" si="1"/>
        <v>1.6810413412297009</v>
      </c>
    </row>
    <row r="28" spans="1:5">
      <c r="A28" s="40">
        <v>0.9716796875</v>
      </c>
      <c r="B28" s="14">
        <v>55</v>
      </c>
      <c r="C28" s="11">
        <v>3.5190000000000001</v>
      </c>
      <c r="D28" s="8">
        <f t="shared" si="0"/>
        <v>3.1561827271286322</v>
      </c>
      <c r="E28" s="8">
        <f t="shared" ca="1" si="1"/>
        <v>3.1561827271286376</v>
      </c>
    </row>
    <row r="29" spans="1:5">
      <c r="A29" s="40">
        <v>1.1313012895662369</v>
      </c>
      <c r="B29" s="14">
        <v>50</v>
      </c>
      <c r="C29" s="11">
        <v>3.4409999999999998</v>
      </c>
      <c r="D29" s="8">
        <f t="shared" si="0"/>
        <v>4.6313241130275689</v>
      </c>
      <c r="E29" s="8">
        <f t="shared" ca="1" si="1"/>
        <v>4.6313241130275742</v>
      </c>
    </row>
    <row r="30" spans="1:5">
      <c r="A30" s="40">
        <v>1.3144963144963144</v>
      </c>
      <c r="B30" s="14">
        <v>45</v>
      </c>
      <c r="C30" s="11">
        <v>3.363</v>
      </c>
      <c r="D30" s="8">
        <f t="shared" si="0"/>
        <v>6.0399572943859852</v>
      </c>
      <c r="E30" s="8">
        <f t="shared" ca="1" si="1"/>
        <v>6.0399572943859781</v>
      </c>
    </row>
    <row r="31" spans="1:5">
      <c r="A31" s="40">
        <v>1.5211891208096142</v>
      </c>
      <c r="B31" s="14">
        <v>40</v>
      </c>
      <c r="C31" s="11">
        <v>3.2839999999999998</v>
      </c>
      <c r="D31" s="8">
        <f t="shared" si="0"/>
        <v>7.4442051359898826</v>
      </c>
      <c r="E31" s="8">
        <f t="shared" ca="1" si="1"/>
        <v>7.4442051359898755</v>
      </c>
    </row>
    <row r="32" spans="1:5">
      <c r="A32" s="40">
        <v>1.7506892477353289</v>
      </c>
      <c r="B32" s="14">
        <v>35</v>
      </c>
      <c r="C32" s="11">
        <v>3.206</v>
      </c>
      <c r="D32" s="8">
        <f t="shared" si="0"/>
        <v>8.8306776884595468</v>
      </c>
      <c r="E32" s="8">
        <f t="shared" ca="1" si="1"/>
        <v>8.8306776884595379</v>
      </c>
    </row>
    <row r="33" spans="1:31">
      <c r="A33" s="40">
        <v>2.0027247956403267</v>
      </c>
      <c r="B33" s="14">
        <v>30</v>
      </c>
      <c r="C33" s="11">
        <v>3.1280000000000001</v>
      </c>
      <c r="D33" s="8">
        <f t="shared" si="0"/>
        <v>10.210182837212827</v>
      </c>
      <c r="E33" s="8">
        <f t="shared" ca="1" si="1"/>
        <v>10.210182837212834</v>
      </c>
    </row>
    <row r="34" spans="1:31">
      <c r="A34" s="40">
        <v>2.2736285525446136</v>
      </c>
      <c r="B34" s="14">
        <v>25</v>
      </c>
      <c r="C34" s="11">
        <v>3.05</v>
      </c>
      <c r="D34" s="8">
        <f t="shared" si="0"/>
        <v>11.552169535218745</v>
      </c>
      <c r="E34" s="8">
        <f t="shared" ca="1" si="1"/>
        <v>11.552169535218752</v>
      </c>
    </row>
    <row r="35" spans="1:31">
      <c r="A35" s="40">
        <v>2.5580879088352821</v>
      </c>
      <c r="B35" s="14">
        <v>20</v>
      </c>
      <c r="C35" s="11">
        <v>2.972</v>
      </c>
      <c r="D35" s="8">
        <f t="shared" si="0"/>
        <v>12.894156233224656</v>
      </c>
      <c r="E35" s="8">
        <f t="shared" ca="1" si="1"/>
        <v>12.894156233224663</v>
      </c>
    </row>
    <row r="36" spans="1:31">
      <c r="A36" s="40">
        <v>2.8496025022807245</v>
      </c>
      <c r="B36" s="14">
        <v>15</v>
      </c>
      <c r="C36" s="11">
        <v>2.8929999999999998</v>
      </c>
      <c r="D36" s="8">
        <f t="shared" si="0"/>
        <v>14.253347888897316</v>
      </c>
      <c r="E36" s="8">
        <f t="shared" ca="1" si="1"/>
        <v>14.253347888897324</v>
      </c>
    </row>
    <row r="37" spans="1:31">
      <c r="A37" s="40">
        <v>3.1402164111812443</v>
      </c>
      <c r="B37" s="14">
        <v>10</v>
      </c>
      <c r="C37" s="11">
        <v>2.8149999999999999</v>
      </c>
      <c r="D37" s="8">
        <f t="shared" si="0"/>
        <v>15.593495198160646</v>
      </c>
      <c r="E37" s="8">
        <f t="shared" ca="1" si="1"/>
        <v>15.593495198160646</v>
      </c>
    </row>
    <row r="38" spans="1:31">
      <c r="A38" s="40">
        <v>3.4215057878121113</v>
      </c>
      <c r="B38" s="14">
        <v>5</v>
      </c>
      <c r="C38" s="11">
        <v>2.7370000000000001</v>
      </c>
      <c r="D38" s="8">
        <f t="shared" si="0"/>
        <v>16.931335597128488</v>
      </c>
      <c r="E38" s="8">
        <f t="shared" ca="1" si="1"/>
        <v>16.931335597128488</v>
      </c>
    </row>
    <row r="39" spans="1:31">
      <c r="A39" s="40">
        <v>3.6858872252309656</v>
      </c>
      <c r="B39" s="14">
        <v>0</v>
      </c>
      <c r="C39" s="11">
        <v>2.6589999999999998</v>
      </c>
      <c r="D39" s="8">
        <f t="shared" si="0"/>
        <v>18.26917599609634</v>
      </c>
      <c r="E39" s="8">
        <f t="shared" ca="1" si="1"/>
        <v>18.269175996096337</v>
      </c>
    </row>
    <row r="40" spans="1:31">
      <c r="A40" s="40">
        <v>3.9266896506862681</v>
      </c>
      <c r="B40" s="14">
        <v>-5</v>
      </c>
      <c r="C40" s="11">
        <v>2.581</v>
      </c>
      <c r="D40" s="8">
        <f t="shared" si="0"/>
        <v>19.607016395064182</v>
      </c>
      <c r="E40" s="8">
        <f t="shared" ca="1" si="1"/>
        <v>19.607016395064178</v>
      </c>
    </row>
    <row r="41" spans="1:31">
      <c r="A41" s="40">
        <v>4.1394148020654047</v>
      </c>
      <c r="B41" s="14">
        <v>-10</v>
      </c>
      <c r="C41" s="11">
        <v>2.5019999999999998</v>
      </c>
      <c r="D41" s="8">
        <f t="shared" ref="D41:D47" si="2">INDEX(XY,MATCH(C41,XLER,1),2)+(C41-INDEX(XY,MATCH(C41,XLER,1),1))*(INDEX(XY, MATCH($C41,XLER,1)+1,2)-INDEX(XY, MATCH($C41,XLER,1),2))/( INDEX(XY, MATCH($C41,XLER,1)+1,1)- INDEX(XY,MATCH($C41,XLER,1),1))</f>
        <v>20.985868588867405</v>
      </c>
      <c r="E41" s="8">
        <f t="shared" ref="E41:E47" ca="1" si="3">FORECAST(C41,OFFSET(YLER,MATCH(C41,XLER,1)-1,0,2),OFFSET(XLER,MATCH(C41,XLER,1)-1,0,2))</f>
        <v>20.985868588867405</v>
      </c>
    </row>
    <row r="42" spans="1:31">
      <c r="A42" s="40">
        <v>4.3222149194873483</v>
      </c>
      <c r="B42" s="14">
        <v>-15</v>
      </c>
      <c r="C42" s="11">
        <v>2.4239999999999999</v>
      </c>
      <c r="D42" s="8">
        <f t="shared" si="2"/>
        <v>22.356890463786808</v>
      </c>
      <c r="E42" s="8">
        <f t="shared" ca="1" si="3"/>
        <v>22.356890463786812</v>
      </c>
    </row>
    <row r="43" spans="1:31">
      <c r="A43" s="40">
        <v>4.4752909750047705</v>
      </c>
      <c r="B43" s="14">
        <v>-20</v>
      </c>
      <c r="C43" s="11">
        <v>2.3460000000000001</v>
      </c>
      <c r="D43" s="8">
        <f t="shared" si="2"/>
        <v>23.727912338706215</v>
      </c>
      <c r="E43" s="8">
        <f t="shared" ca="1" si="3"/>
        <v>23.727912338706211</v>
      </c>
    </row>
    <row r="44" spans="1:31">
      <c r="A44" s="40">
        <v>4.6004262120404906</v>
      </c>
      <c r="B44" s="14">
        <v>-25</v>
      </c>
      <c r="C44" s="11">
        <v>2.2679999999999998</v>
      </c>
      <c r="D44" s="8">
        <f t="shared" si="2"/>
        <v>25.103884726607951</v>
      </c>
      <c r="E44" s="8">
        <f t="shared" ca="1" si="3"/>
        <v>25.103884726607959</v>
      </c>
      <c r="G44" s="16"/>
      <c r="H44" s="17"/>
      <c r="I44" s="18"/>
      <c r="J44"/>
      <c r="K44" s="19"/>
      <c r="L44" s="19"/>
      <c r="M44" s="20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s="40">
        <v>4.700495543736726</v>
      </c>
      <c r="B45" s="14">
        <v>-30</v>
      </c>
      <c r="C45" s="11">
        <v>2.19</v>
      </c>
      <c r="D45" s="8">
        <f t="shared" si="2"/>
        <v>26.543510387236168</v>
      </c>
      <c r="E45" s="8">
        <f t="shared" ca="1" si="3"/>
        <v>26.543510387236175</v>
      </c>
      <c r="G45" s="21"/>
      <c r="H45" s="5"/>
      <c r="I45" s="9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s="40">
        <v>4.7789152106335084</v>
      </c>
      <c r="B46" s="14">
        <v>-35</v>
      </c>
      <c r="C46" s="11">
        <v>2.1110000000000002</v>
      </c>
      <c r="D46" s="8">
        <f t="shared" si="2"/>
        <v>28.001592787103203</v>
      </c>
      <c r="E46" s="8">
        <f t="shared" ca="1" si="3"/>
        <v>28.001592787103206</v>
      </c>
      <c r="G46" s="21"/>
      <c r="H46" s="5"/>
      <c r="I46" s="9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s="40">
        <v>4.8392220295051933</v>
      </c>
      <c r="B47" s="14">
        <v>-40</v>
      </c>
      <c r="C47" s="11">
        <v>2.0329999999999999</v>
      </c>
      <c r="D47" s="8">
        <f t="shared" si="2"/>
        <v>29.441218447731426</v>
      </c>
      <c r="E47" s="8">
        <f t="shared" ca="1" si="3"/>
        <v>29.44121844773143</v>
      </c>
      <c r="G47" s="21"/>
      <c r="H47" s="5"/>
      <c r="I47" s="9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1">
      <c r="A48" s="15"/>
      <c r="B48" s="15"/>
      <c r="C48" s="12">
        <v>1.9550000000000001</v>
      </c>
      <c r="D48" s="8">
        <f t="shared" ref="D48:D66" si="4">INDEX(XY,MATCH(C48,XLER,1),2)+(C48-INDEX(XY,MATCH(C48,XLER,1),1))*(INDEX(XY, MATCH($C48,XLER,1)+1,2)-INDEX(XY, MATCH($C48,XLER,1),2))/( INDEX(XY, MATCH($C48,XLER,1)+1,1)- INDEX(XY,MATCH($C48,XLER,1),1))</f>
        <v>30.946786991696822</v>
      </c>
      <c r="E48" s="8">
        <f t="shared" ref="E48:E66" ca="1" si="5">FORECAST(C48,OFFSET(YLER,MATCH(C48,XLER,1)-1,0,2),OFFSET(XLER,MATCH(C48,XLER,1)-1,0,2))</f>
        <v>30.946786991696825</v>
      </c>
      <c r="G48" s="21"/>
      <c r="H48" s="5"/>
      <c r="I48" s="9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>
      <c r="A49" s="15"/>
      <c r="B49" s="15"/>
      <c r="C49" s="41">
        <v>1.877</v>
      </c>
      <c r="D49" s="8">
        <f t="shared" si="4"/>
        <v>32.494187758143489</v>
      </c>
      <c r="E49" s="8">
        <f t="shared" ca="1" si="5"/>
        <v>32.494187758143497</v>
      </c>
      <c r="G49" s="21"/>
      <c r="H49" s="5"/>
      <c r="I49" s="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5"/>
      <c r="B50" s="15"/>
      <c r="C50" s="41">
        <v>1.7989999999999999</v>
      </c>
      <c r="D50" s="8">
        <f t="shared" si="4"/>
        <v>34.041588524590161</v>
      </c>
      <c r="E50" s="8">
        <f t="shared" ca="1" si="5"/>
        <v>34.041588524590168</v>
      </c>
      <c r="G50" s="21"/>
      <c r="H50" s="5"/>
      <c r="I50" s="9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5"/>
      <c r="B51" s="15"/>
      <c r="C51" s="41">
        <v>1.72</v>
      </c>
      <c r="D51" s="8">
        <f t="shared" si="4"/>
        <v>35.668610691994573</v>
      </c>
      <c r="E51" s="8">
        <f t="shared" ca="1" si="5"/>
        <v>35.668610691994573</v>
      </c>
      <c r="G51" s="21"/>
      <c r="H51" s="5"/>
      <c r="I51" s="9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5"/>
      <c r="B52" s="15"/>
      <c r="C52" s="41">
        <v>1.6419999999999999</v>
      </c>
      <c r="D52" s="8">
        <f t="shared" si="4"/>
        <v>37.367956157394843</v>
      </c>
      <c r="E52" s="8">
        <f t="shared" ca="1" si="5"/>
        <v>37.367956157394843</v>
      </c>
      <c r="G52" s="21"/>
      <c r="H52" s="5"/>
      <c r="I52" s="9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>
      <c r="A53" s="15"/>
      <c r="B53" s="15"/>
      <c r="C53" s="41">
        <v>1.5640000000000001</v>
      </c>
      <c r="D53" s="8">
        <f t="shared" si="4"/>
        <v>39.067301622795114</v>
      </c>
      <c r="E53" s="8">
        <f t="shared" ca="1" si="5"/>
        <v>39.067301622795114</v>
      </c>
      <c r="G53" s="21"/>
      <c r="H53" s="5"/>
      <c r="I53" s="9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5"/>
      <c r="B54" s="15"/>
      <c r="C54" s="41">
        <v>1.486</v>
      </c>
      <c r="D54" s="8">
        <f t="shared" si="4"/>
        <v>40.851242030075191</v>
      </c>
      <c r="E54" s="8">
        <f t="shared" ca="1" si="5"/>
        <v>40.851242030075184</v>
      </c>
      <c r="G54" s="21"/>
      <c r="H54" s="5"/>
      <c r="I54" s="9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5"/>
      <c r="B55" s="15"/>
      <c r="C55" s="41">
        <v>1.4079999999999999</v>
      </c>
      <c r="D55" s="8">
        <f t="shared" si="4"/>
        <v>42.738100150375942</v>
      </c>
      <c r="E55" s="8">
        <f t="shared" ca="1" si="5"/>
        <v>42.738100150375935</v>
      </c>
      <c r="G55" s="21"/>
      <c r="H55" s="5"/>
      <c r="I55" s="9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5"/>
      <c r="B56" s="15"/>
      <c r="C56" s="41">
        <v>1.329</v>
      </c>
      <c r="D56" s="8">
        <f t="shared" si="4"/>
        <v>44.649148759398493</v>
      </c>
      <c r="E56" s="8">
        <f t="shared" ca="1" si="5"/>
        <v>44.649148759398493</v>
      </c>
      <c r="G56" s="21"/>
      <c r="H56" s="5"/>
      <c r="I56" s="9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5"/>
      <c r="B57" s="15"/>
      <c r="C57" s="41">
        <v>1.2509999999999999</v>
      </c>
      <c r="D57" s="8">
        <f t="shared" si="4"/>
        <v>46.733025078616357</v>
      </c>
      <c r="E57" s="8">
        <f t="shared" ca="1" si="5"/>
        <v>46.733025078616365</v>
      </c>
      <c r="G57" s="21"/>
      <c r="H57" s="5"/>
      <c r="I57" s="9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5"/>
      <c r="B58" s="15"/>
      <c r="C58" s="41">
        <v>1.173</v>
      </c>
      <c r="D58" s="8">
        <f t="shared" si="4"/>
        <v>48.861903852201259</v>
      </c>
      <c r="E58" s="8">
        <f t="shared" ca="1" si="5"/>
        <v>48.861903852201266</v>
      </c>
      <c r="G58" s="21"/>
      <c r="H58" s="5"/>
      <c r="I58" s="9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5"/>
      <c r="B59" s="15"/>
      <c r="C59" s="41">
        <v>1.095</v>
      </c>
      <c r="D59" s="8">
        <f t="shared" si="4"/>
        <v>51.137104536489154</v>
      </c>
      <c r="E59" s="8">
        <f t="shared" ca="1" si="5"/>
        <v>51.137104536489161</v>
      </c>
      <c r="G59" s="21"/>
      <c r="H59" s="5"/>
      <c r="I59" s="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5"/>
      <c r="B60" s="15"/>
      <c r="C60" s="41">
        <v>1.0169999999999999</v>
      </c>
      <c r="D60" s="8">
        <f t="shared" si="4"/>
        <v>53.580382858167475</v>
      </c>
      <c r="E60" s="8">
        <f t="shared" ca="1" si="5"/>
        <v>53.580382858167482</v>
      </c>
      <c r="G60" s="21"/>
      <c r="H60" s="5"/>
      <c r="I60" s="9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5"/>
      <c r="B61" s="15"/>
      <c r="C61" s="41">
        <v>0.93799999999999994</v>
      </c>
      <c r="D61" s="8">
        <f t="shared" si="4"/>
        <v>56.217223529411768</v>
      </c>
      <c r="E61" s="8">
        <f t="shared" ca="1" si="5"/>
        <v>56.217223529411768</v>
      </c>
      <c r="G61" s="21"/>
      <c r="H61" s="5"/>
      <c r="I61" s="9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5"/>
      <c r="B62" s="15"/>
      <c r="C62" s="41">
        <v>0.86</v>
      </c>
      <c r="D62" s="8">
        <f t="shared" si="4"/>
        <v>59.036235294117645</v>
      </c>
      <c r="E62" s="8">
        <f t="shared" ca="1" si="5"/>
        <v>59.036235294117645</v>
      </c>
      <c r="G62" s="21"/>
      <c r="H62" s="5"/>
      <c r="I62" s="9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>
      <c r="A63" s="15"/>
      <c r="B63" s="15"/>
      <c r="C63" s="41">
        <v>0.78200000000000003</v>
      </c>
      <c r="D63" s="8">
        <f t="shared" si="4"/>
        <v>62.176344954128439</v>
      </c>
      <c r="E63" s="8">
        <f t="shared" ca="1" si="5"/>
        <v>62.176344954128446</v>
      </c>
      <c r="G63" s="21"/>
      <c r="H63" s="5"/>
      <c r="I63" s="9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>
      <c r="A64" s="15"/>
      <c r="B64" s="15"/>
      <c r="C64" s="41">
        <v>0.70399999999999996</v>
      </c>
      <c r="D64" s="8">
        <f t="shared" si="4"/>
        <v>65.562263370786525</v>
      </c>
      <c r="E64" s="8">
        <f t="shared" ca="1" si="5"/>
        <v>65.562263370786525</v>
      </c>
      <c r="G64" s="21"/>
      <c r="H64" s="5"/>
      <c r="I64" s="9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5"/>
      <c r="B65" s="15"/>
      <c r="C65" s="41">
        <v>0.626</v>
      </c>
      <c r="D65" s="8">
        <f t="shared" si="4"/>
        <v>69.409801797752806</v>
      </c>
      <c r="E65" s="8">
        <f t="shared" ca="1" si="5"/>
        <v>69.409801797752806</v>
      </c>
      <c r="G65" s="21"/>
      <c r="H65" s="5"/>
      <c r="I65" s="9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>
      <c r="A66" s="15"/>
      <c r="B66" s="15"/>
      <c r="C66" s="41">
        <v>0.54700000000000004</v>
      </c>
      <c r="D66" s="8">
        <f t="shared" si="4"/>
        <v>73.861827123287668</v>
      </c>
      <c r="E66" s="8">
        <f t="shared" ca="1" si="5"/>
        <v>73.861827123287668</v>
      </c>
      <c r="G66" s="21"/>
      <c r="H66" s="5"/>
      <c r="I66" s="9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>
      <c r="A67" s="15"/>
      <c r="B67" s="15"/>
      <c r="C67" s="41">
        <v>0.46899999999999997</v>
      </c>
      <c r="D67" s="8">
        <f t="shared" ref="D67:D72" si="6">INDEX(XY,MATCH(C67,XLER,1),2)+(C67-INDEX(XY,MATCH(C67,XLER,1),1))*(INDEX(XY, MATCH($C67,XLER,1)+1,2)-INDEX(XY, MATCH($C67,XLER,1),2))/( INDEX(XY, MATCH($C67,XLER,1)+1,1)- INDEX(XY,MATCH($C67,XLER,1),1))</f>
        <v>78.93799652020202</v>
      </c>
      <c r="E67" s="8">
        <f t="shared" ref="E67:E72" ca="1" si="7">FORECAST(C67,OFFSET(YLER,MATCH(C67,XLER,1)-1,0,2),OFFSET(XLER,MATCH(C67,XLER,1)-1,0,2))</f>
        <v>78.93799652020202</v>
      </c>
      <c r="G67" s="21"/>
      <c r="H67" s="5"/>
      <c r="I67" s="9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 s="15"/>
      <c r="B68" s="15"/>
      <c r="C68" s="41">
        <v>0.39100000000000001</v>
      </c>
      <c r="D68" s="8">
        <f t="shared" si="6"/>
        <v>84.903468599999997</v>
      </c>
      <c r="E68" s="8">
        <f t="shared" ca="1" si="7"/>
        <v>84.903468599999997</v>
      </c>
      <c r="G68" s="21"/>
      <c r="H68" s="5"/>
      <c r="I68" s="9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 s="15"/>
      <c r="B69" s="15"/>
      <c r="C69" s="41">
        <v>0.313</v>
      </c>
      <c r="D69" s="8">
        <f t="shared" si="6"/>
        <v>92.579172792220447</v>
      </c>
      <c r="E69" s="8">
        <f t="shared" ca="1" si="7"/>
        <v>92.579172792220447</v>
      </c>
      <c r="G69" s="21"/>
      <c r="H69" s="5"/>
      <c r="I69" s="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>
      <c r="A70" s="15"/>
      <c r="B70" s="15"/>
      <c r="C70" s="41">
        <v>0.23499999999999999</v>
      </c>
      <c r="D70" s="8">
        <f t="shared" si="6"/>
        <v>102.60610190467172</v>
      </c>
      <c r="E70" s="8">
        <f t="shared" ca="1" si="7"/>
        <v>102.6061019046717</v>
      </c>
      <c r="G70" s="21"/>
      <c r="H70" s="5"/>
      <c r="I70" s="9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 s="15"/>
      <c r="B71" s="15"/>
      <c r="C71" s="41">
        <v>0.156</v>
      </c>
      <c r="D71" s="8">
        <f t="shared" si="6"/>
        <v>117.62372583155695</v>
      </c>
      <c r="E71" s="8">
        <f t="shared" ca="1" si="7"/>
        <v>117.62372583155695</v>
      </c>
      <c r="G71" s="21"/>
      <c r="H71" s="5"/>
      <c r="I71" s="9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 s="15"/>
      <c r="B72" s="15"/>
      <c r="C72" s="41">
        <v>7.8E-2</v>
      </c>
      <c r="D72" s="8">
        <f t="shared" si="6"/>
        <v>145.25735383872626</v>
      </c>
      <c r="E72" s="8">
        <f t="shared" ca="1" si="7"/>
        <v>145.25735383872626</v>
      </c>
      <c r="G72" s="21"/>
      <c r="H72" s="5"/>
      <c r="I72" s="9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>
      <c r="A73"/>
      <c r="B73"/>
      <c r="C73"/>
      <c r="D73" s="9"/>
      <c r="E73" s="9"/>
      <c r="G73" s="21"/>
      <c r="H73" s="5"/>
      <c r="I73" s="9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G74" s="21"/>
      <c r="H74" s="5"/>
      <c r="I74" s="9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G75" s="21"/>
      <c r="H75" s="5"/>
      <c r="I75" s="9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G76" s="21"/>
      <c r="H76" s="5"/>
      <c r="I76" s="9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G77" s="21"/>
      <c r="H77" s="5"/>
      <c r="I77" s="9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G78" s="21"/>
      <c r="H78" s="5"/>
      <c r="I78" s="9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79" spans="1:31">
      <c r="G79" s="21"/>
      <c r="H79" s="5"/>
      <c r="I79" s="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</row>
    <row r="80" spans="1:31">
      <c r="G80" s="21"/>
      <c r="H80" s="5"/>
      <c r="I80" s="9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</row>
    <row r="81" spans="7:31">
      <c r="G81" s="21"/>
      <c r="H81" s="5"/>
      <c r="I81" s="9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</row>
    <row r="82" spans="7:31">
      <c r="G82" s="21"/>
      <c r="H82" s="5"/>
      <c r="I82" s="9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</row>
    <row r="83" spans="7:31">
      <c r="G83" s="21"/>
      <c r="H83" s="5"/>
      <c r="I83" s="9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</row>
    <row r="84" spans="7:31">
      <c r="G84" s="21"/>
      <c r="H84" s="5"/>
      <c r="I84" s="9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</row>
    <row r="85" spans="7:31">
      <c r="G85" s="21"/>
      <c r="H85" s="5"/>
      <c r="I85" s="9"/>
      <c r="J85"/>
      <c r="K85" s="4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</row>
    <row r="86" spans="7:31">
      <c r="G86" s="21"/>
      <c r="H86" s="5"/>
      <c r="I86" s="9"/>
      <c r="J86"/>
      <c r="K86" s="4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</row>
    <row r="87" spans="7:31">
      <c r="G87" s="21"/>
      <c r="H87" s="5"/>
      <c r="I87" s="9"/>
      <c r="J87"/>
      <c r="K87" s="4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</row>
    <row r="88" spans="7:31">
      <c r="G88" s="21"/>
      <c r="H88" s="5"/>
      <c r="I88" s="9"/>
      <c r="J88"/>
      <c r="K88" s="4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</row>
    <row r="89" spans="7:31">
      <c r="G89" s="21"/>
      <c r="H89" s="22"/>
      <c r="I89" s="23"/>
      <c r="J89"/>
      <c r="K89" s="4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</row>
    <row r="90" spans="7:31">
      <c r="G90" s="21"/>
      <c r="H90" s="24"/>
      <c r="I90" s="9"/>
      <c r="J90"/>
      <c r="K90" s="4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7:31">
      <c r="G91" s="21"/>
      <c r="H91" s="5"/>
      <c r="I91" s="9"/>
      <c r="J91"/>
      <c r="K91" s="4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</row>
  </sheetData>
  <sortState ref="A9:B47">
    <sortCondition ref="A9"/>
  </sortState>
  <mergeCells count="1">
    <mergeCell ref="D8:E8"/>
  </mergeCells>
  <dataValidations count="1">
    <dataValidation type="list" allowBlank="1" showInputMessage="1" showErrorMessage="1" sqref="E6">
      <formula1>$C$9:$C$47</formula1>
    </dataValidation>
  </dataValidations>
  <pageMargins left="0.75" right="0.75" top="1" bottom="1" header="0.5" footer="0.5"/>
  <pageSetup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3</vt:i4>
      </vt:variant>
    </vt:vector>
  </HeadingPairs>
  <TitlesOfParts>
    <vt:vector size="5" baseType="lpstr">
      <vt:lpstr>Ohm to Volt</vt:lpstr>
      <vt:lpstr>Interpolation</vt:lpstr>
      <vt:lpstr>XLER</vt:lpstr>
      <vt:lpstr>XY</vt:lpstr>
      <vt:lpstr>YLER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CNYT</dc:creator>
  <cp:lastModifiedBy>CNYT</cp:lastModifiedBy>
  <dcterms:created xsi:type="dcterms:W3CDTF">2012-07-24T19:33:45Z</dcterms:created>
  <dcterms:modified xsi:type="dcterms:W3CDTF">2013-07-29T01:04:41Z</dcterms:modified>
</cp:coreProperties>
</file>